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90" windowWidth="19020" windowHeight="12045"/>
  </bookViews>
  <sheets>
    <sheet name="2019 год" sheetId="1" r:id="rId1"/>
    <sheet name="Лист1" sheetId="2" r:id="rId2"/>
  </sheets>
  <definedNames>
    <definedName name="_xlnm.Print_Titles" localSheetId="0">'2019 год'!$12:$15</definedName>
    <definedName name="_xlnm.Print_Area" localSheetId="0">'2019 год'!$A$1:$U$24</definedName>
  </definedNames>
  <calcPr calcId="144525"/>
</workbook>
</file>

<file path=xl/calcChain.xml><?xml version="1.0" encoding="utf-8"?>
<calcChain xmlns="http://schemas.openxmlformats.org/spreadsheetml/2006/main">
  <c r="A17" i="1" l="1"/>
  <c r="P16" i="1"/>
  <c r="N16" i="1"/>
  <c r="L16" i="1"/>
  <c r="L20" i="1" l="1"/>
  <c r="L19" i="1"/>
  <c r="L18" i="1"/>
  <c r="L17" i="1"/>
  <c r="P20" i="1" l="1"/>
  <c r="N20" i="1"/>
  <c r="P19" i="1"/>
  <c r="N19" i="1"/>
  <c r="P18" i="1"/>
  <c r="N18" i="1"/>
  <c r="A18" i="1"/>
  <c r="A19" i="1" s="1"/>
  <c r="A20" i="1" s="1"/>
  <c r="P17" i="1"/>
  <c r="N17" i="1"/>
</calcChain>
</file>

<file path=xl/sharedStrings.xml><?xml version="1.0" encoding="utf-8"?>
<sst xmlns="http://schemas.openxmlformats.org/spreadsheetml/2006/main" count="88" uniqueCount="68">
  <si>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</si>
  <si>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</si>
  <si>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</si>
  <si>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</si>
  <si>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</si>
  <si>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</si>
  <si>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</si>
  <si>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</si>
  <si>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</si>
  <si>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</si>
  <si>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</si>
  <si>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</si>
  <si>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</si>
  <si>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</si>
  <si>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 xml:space="preserve">Сведения о количестве (объеме) </t>
  </si>
  <si>
    <t>Сведения о начальной (максимальной) цене договора (цене лота)</t>
  </si>
  <si>
    <t xml:space="preserve">График осуществления процедур закупки </t>
  </si>
  <si>
    <t>Код по ОКЕИ</t>
  </si>
  <si>
    <t>наименование</t>
  </si>
  <si>
    <t>Код по ОКАТО</t>
  </si>
  <si>
    <t>Планируе-мая дата или период  размещения извещения о закупке (месяц, год)</t>
  </si>
  <si>
    <t>да/нет</t>
  </si>
  <si>
    <t>нет</t>
  </si>
  <si>
    <t xml:space="preserve">                                                                                                                                                                                                         </t>
  </si>
  <si>
    <t>Регион поставки товаров (выполнения работ, оказания услуг)</t>
  </si>
  <si>
    <t>Срок исполнения  договора (месяц, год)</t>
  </si>
  <si>
    <t>Акционерное общество "Тульский аграрный центр"</t>
  </si>
  <si>
    <t>Код по ОКВЭД 2</t>
  </si>
  <si>
    <t>Код по ОКПД 2</t>
  </si>
  <si>
    <t>Перечень и обоснование изменений</t>
  </si>
  <si>
    <t>300012, Россия, Тульская область, г. Тула, ул. М. Тореза, д. 5, корпус 2, помещение 2, 3-й этаж</t>
  </si>
  <si>
    <t xml:space="preserve">8(4872)255620                                                           </t>
  </si>
  <si>
    <t>agrocentr5@mail.ru</t>
  </si>
  <si>
    <t>(ФИО, должность руководителя (уполномоченного лица) заказчика)                                                 (подпись)                                             (дата утверждения)</t>
  </si>
  <si>
    <t xml:space="preserve">                                                                                                                                                                      МП</t>
  </si>
  <si>
    <t>Закупка, участниками к-рой являются только СМП</t>
  </si>
  <si>
    <t>Закупка исключается при расчете годового объема закупок, участниками к-рых являются СМП</t>
  </si>
  <si>
    <t xml:space="preserve">на 2019 год (01.01.2019 г.- 31.12.2019 г.)  </t>
  </si>
  <si>
    <t>Объем оплаты договора в 2019 году, российских рублей</t>
  </si>
  <si>
    <t>объем оплаты договора в 2019 году СМП,  российских рублей</t>
  </si>
  <si>
    <t>объем оплаты договора в 2019 году, российских рублей</t>
  </si>
  <si>
    <t>закупка у единственного поставщика</t>
  </si>
  <si>
    <t xml:space="preserve">ИЗМЕНЕНИЕ № 13 к ПЛАНУ ЗАКУПКИ ТОВАРОВ (РАБОТ, УСЛУГ) </t>
  </si>
  <si>
    <t xml:space="preserve">Генеральный директор АО "ТАЦ»                 Ю.А. Зябрева                                                          ________________                                      « 17 »  июля  2019 г. </t>
  </si>
  <si>
    <t>52.10.3</t>
  </si>
  <si>
    <t>52.10.13</t>
  </si>
  <si>
    <t>Услуги по хранению и отгрузке зерна в г. Туле</t>
  </si>
  <si>
    <t>Хранение зерна должно осуществляться в соответствии с требованиями и условиями, установленными договором, с соблюдением норм (режимов) хранения в соответствии с государственными стандартами и иными нормативно-правовыми актами. Приемка  и отпуск продукции Хранителем производится с соблюдением требований, установленных Инструкциями Госарбитража:
• «Инструкция о порядке приемки продукции производственно-технического назначения и товаров народного потребления по количеству» (Утв. Постановлением Госарбитража СССР от 15.06.65 г. № П-6 в ред. от 14.11.74 г.);
«Инструкция о порядке приемки продукции производственно-технического назначения и товаров народного потребления по качеству»  (Утв. Постановлением Госарбитража СССР от 25.04.66 г. № П-7 в ред. от 14.11.74 г.).</t>
  </si>
  <si>
    <t>тонна</t>
  </si>
  <si>
    <t>Тульская обл. г. Тула</t>
  </si>
  <si>
    <t>да</t>
  </si>
  <si>
    <t>Услуги по хранению и отгрузке зерна в Плавском р-не Тульской обл.</t>
  </si>
  <si>
    <t>Плавский р-н Тульской обл.</t>
  </si>
  <si>
    <t>Услуги по хранению и отгрузке зерна ржи в Кимовском р-не Тульской обл.</t>
  </si>
  <si>
    <t>Кимовский район Тульской обл.</t>
  </si>
  <si>
    <t xml:space="preserve">Внести позицию в План закупки на 2019 год в связи с возникновением потребности </t>
  </si>
  <si>
    <t>Щекинский р-н Тульской обл.</t>
  </si>
  <si>
    <t>Внести изменения в позицию № 40 Плана закупки на 2019 год в связи с изменением планируемого количества хранимого зерна, суммы договора и способа закупки</t>
  </si>
  <si>
    <t>Внести изменения в позицию № 41 Плана закупки на 2019 год в связи с изменением планируемого количества хранимого зерна, суммы договора и способа закупки</t>
  </si>
  <si>
    <t>Внести изменения в позицию № 42 Плана закупки на 2019 год в связи с изменением суммы договора и способа закупки</t>
  </si>
  <si>
    <t>Услуги по хранению и отгрузке зерна в Щекинском р-не Тульской обл.</t>
  </si>
  <si>
    <t xml:space="preserve">46.75.1    </t>
  </si>
  <si>
    <t>20.20.1</t>
  </si>
  <si>
    <t>Поставка средств защиты растений производства компании "Байер"</t>
  </si>
  <si>
    <t>Качество Товара должно соответствовать его назначению и подтверждаться Сертификатом соответствия ГОСТ Р 51247-99 на русском языке или документом, его заменяющим в соответствии с п. 3 ст. 25 Федерального закона «О техническом регулировании» от 27 декабря 2002 г. № 184-ФЗ. Поставщик гарантирует качество Товара в течение всего срока годности, при условии соблюдения действующих правил и нормативов, регулирующих условия перевозки, хранения и использования Товара. Каждое место груза имеет тарную наклейку/этикетку на русском языке. Информация о сроке годности Товара помещается на тарной наклейке/этикетке. Товар отгружается в упаковке, соответствующей характеру поставляемого Товара. Тара и внутренняя упаковка должны обеспечивать полную сохранность и предохранять Товар при транспортировке всеми видами транспорта с учетом перевалок.</t>
  </si>
  <si>
    <t>усл.ед.</t>
  </si>
  <si>
    <t>Рязанская обл.</t>
  </si>
  <si>
    <t xml:space="preserve">Внести изменения в позицию № 38 Плана закупки на 2019 год в связи с изменением суммы договора.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</si>
</sst>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0"/>
      <color theme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</cellStyleXfs>
  <cellXfs count="64">
    <xf numFmtId="0" fontId="0" fillId="0" borderId="0" xfId="0"/>
    <xf numFmtId="0" fontId="5" fillId="0" borderId="1" xfId="0" applyFont="1" applyBorder="1" applyAlignment="1">
      <alignment horizontal="center"/>
    </xf>
    <xf numFmtId="0" fontId="6" fillId="0" borderId="0" xfId="0" applyFont="1"/>
    <xf numFmtId="0" fontId="8" fillId="0" borderId="0" xfId="0" applyFont="1"/>
    <xf numFmtId="0" fontId="6" fillId="0" borderId="2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9" fillId="0" borderId="0" xfId="0" applyFont="1"/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Fill="1"/>
    <xf numFmtId="0" fontId="1" fillId="0" borderId="0" xfId="0" applyFont="1"/>
    <xf numFmtId="0" fontId="6" fillId="0" borderId="0" xfId="0" applyFont="1" applyFill="1"/>
    <xf numFmtId="0" fontId="6" fillId="0" borderId="0" xfId="0" applyFont="1" applyFill="1" applyBorder="1"/>
    <xf numFmtId="0" fontId="1" fillId="0" borderId="0" xfId="0" applyFont="1" applyFill="1"/>
    <xf numFmtId="0" fontId="0" fillId="0" borderId="0" xfId="0" applyFill="1"/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43" fontId="6" fillId="3" borderId="2" xfId="0" applyNumberFormat="1" applyFont="1" applyFill="1" applyBorder="1" applyAlignment="1">
      <alignment horizontal="center" vertical="center" wrapText="1"/>
    </xf>
    <xf numFmtId="43" fontId="6" fillId="5" borderId="2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9" fillId="2" borderId="0" xfId="0" applyFont="1" applyFill="1"/>
    <xf numFmtId="43" fontId="6" fillId="4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textRotation="90" wrapText="1"/>
    </xf>
    <xf numFmtId="17" fontId="6" fillId="4" borderId="2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4" borderId="6" xfId="0" applyFont="1" applyFill="1" applyBorder="1" applyAlignment="1">
      <alignment horizontal="center" vertical="center" textRotation="90" wrapText="1"/>
    </xf>
    <xf numFmtId="0" fontId="6" fillId="4" borderId="8" xfId="0" applyFont="1" applyFill="1" applyBorder="1" applyAlignment="1">
      <alignment horizontal="center" vertical="center" textRotation="90" wrapText="1"/>
    </xf>
    <xf numFmtId="0" fontId="6" fillId="4" borderId="7" xfId="0" applyFont="1" applyFill="1" applyBorder="1" applyAlignment="1">
      <alignment horizontal="center" vertical="center" textRotation="90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7" fillId="0" borderId="3" xfId="1" applyFont="1" applyBorder="1" applyAlignment="1" applyProtection="1">
      <alignment horizontal="left" vertical="top" wrapText="1"/>
    </xf>
    <xf numFmtId="0" fontId="7" fillId="0" borderId="4" xfId="1" applyFont="1" applyBorder="1" applyAlignment="1" applyProtection="1">
      <alignment horizontal="left" vertical="top" wrapText="1"/>
    </xf>
    <xf numFmtId="0" fontId="7" fillId="0" borderId="5" xfId="1" applyFont="1" applyBorder="1" applyAlignment="1" applyProtection="1">
      <alignment horizontal="left" vertical="top" wrapText="1"/>
    </xf>
    <xf numFmtId="0" fontId="9" fillId="0" borderId="3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textRotation="90"/>
    </xf>
    <xf numFmtId="49" fontId="6" fillId="2" borderId="2" xfId="0" applyNumberFormat="1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center" vertical="center" textRotation="90" wrapText="1"/>
    </xf>
    <xf numFmtId="3" fontId="6" fillId="2" borderId="2" xfId="0" applyNumberFormat="1" applyFont="1" applyFill="1" applyBorder="1" applyAlignment="1">
      <alignment horizontal="center" vertical="center" wrapText="1"/>
    </xf>
    <xf numFmtId="43" fontId="6" fillId="2" borderId="2" xfId="0" applyNumberFormat="1" applyFont="1" applyFill="1" applyBorder="1" applyAlignment="1">
      <alignment horizontal="center" vertical="center" wrapText="1"/>
    </xf>
    <xf numFmtId="17" fontId="6" fillId="2" borderId="2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Гиперссылка 2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grocentr5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6"/>
  <sheetViews>
    <sheetView tabSelected="1" view="pageBreakPreview" topLeftCell="A14" zoomScale="75" zoomScaleNormal="100" workbookViewId="0">
      <pane xSplit="18735" topLeftCell="AQ1"/>
      <selection activeCell="U16" sqref="U16"/>
      <selection pane="topRight" activeCell="AQ13" sqref="AQ13"/>
    </sheetView>
  </sheetViews>
  <sheetFormatPr defaultRowHeight="12.75" x14ac:dyDescent="0.2"/>
  <cols>
    <col min="1" max="1" width="4.140625" customWidth="1"/>
    <col min="2" max="3" width="4.42578125" customWidth="1"/>
    <col min="4" max="4" width="21.140625" customWidth="1"/>
    <col min="5" max="5" width="58.5703125" customWidth="1"/>
    <col min="6" max="6" width="4.85546875" customWidth="1"/>
    <col min="7" max="7" width="6" customWidth="1"/>
    <col min="8" max="8" width="13.5703125" customWidth="1"/>
    <col min="9" max="9" width="5.5703125" customWidth="1"/>
    <col min="10" max="10" width="10" customWidth="1"/>
    <col min="11" max="11" width="16.5703125" customWidth="1"/>
    <col min="12" max="12" width="16.7109375" customWidth="1"/>
    <col min="13" max="13" width="8.42578125" customWidth="1"/>
    <col min="14" max="14" width="16.42578125" customWidth="1"/>
    <col min="15" max="15" width="8.5703125" customWidth="1"/>
    <col min="16" max="16" width="15.7109375" customWidth="1"/>
    <col min="17" max="17" width="13.140625" customWidth="1"/>
    <col min="18" max="18" width="12.28515625" customWidth="1"/>
    <col min="19" max="19" width="14.85546875" customWidth="1"/>
    <col min="20" max="20" width="7.140625" customWidth="1"/>
    <col min="21" max="21" width="23.140625" customWidth="1"/>
  </cols>
  <sheetData>
    <row r="1" spans="1:21" ht="18.75" x14ac:dyDescent="0.3">
      <c r="A1" s="48" t="s">
        <v>42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1" ht="19.5" x14ac:dyDescent="0.35">
      <c r="A2" s="49" t="s">
        <v>37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1" ht="10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1" ht="23.25" customHeight="1" x14ac:dyDescent="0.2">
      <c r="A4" s="50" t="s">
        <v>0</v>
      </c>
      <c r="B4" s="51"/>
      <c r="C4" s="51"/>
      <c r="D4" s="51"/>
      <c r="E4" s="52"/>
      <c r="F4" s="50" t="s">
        <v>26</v>
      </c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</row>
    <row r="5" spans="1:21" ht="24" customHeight="1" x14ac:dyDescent="0.2">
      <c r="A5" s="50" t="s">
        <v>1</v>
      </c>
      <c r="B5" s="51"/>
      <c r="C5" s="51"/>
      <c r="D5" s="51"/>
      <c r="E5" s="52"/>
      <c r="F5" s="50" t="s">
        <v>30</v>
      </c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2"/>
    </row>
    <row r="6" spans="1:21" ht="20.25" customHeight="1" x14ac:dyDescent="0.2">
      <c r="A6" s="50" t="s">
        <v>2</v>
      </c>
      <c r="B6" s="51"/>
      <c r="C6" s="51"/>
      <c r="D6" s="51"/>
      <c r="E6" s="52"/>
      <c r="F6" s="50" t="s">
        <v>31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2"/>
    </row>
    <row r="7" spans="1:21" ht="21.75" customHeight="1" x14ac:dyDescent="0.2">
      <c r="A7" s="50" t="s">
        <v>3</v>
      </c>
      <c r="B7" s="51"/>
      <c r="C7" s="51"/>
      <c r="D7" s="51"/>
      <c r="E7" s="52"/>
      <c r="F7" s="53" t="s">
        <v>32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5"/>
    </row>
    <row r="8" spans="1:21" ht="20.25" customHeight="1" x14ac:dyDescent="0.2">
      <c r="A8" s="50" t="s">
        <v>4</v>
      </c>
      <c r="B8" s="51"/>
      <c r="C8" s="51"/>
      <c r="D8" s="51"/>
      <c r="E8" s="52"/>
      <c r="F8" s="50">
        <v>7106015659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2"/>
    </row>
    <row r="9" spans="1:21" ht="21" customHeight="1" x14ac:dyDescent="0.2">
      <c r="A9" s="50" t="s">
        <v>5</v>
      </c>
      <c r="B9" s="51"/>
      <c r="C9" s="51"/>
      <c r="D9" s="51"/>
      <c r="E9" s="52"/>
      <c r="F9" s="50">
        <v>710701001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2"/>
    </row>
    <row r="10" spans="1:21" ht="22.5" customHeight="1" x14ac:dyDescent="0.2">
      <c r="A10" s="50" t="s">
        <v>6</v>
      </c>
      <c r="B10" s="51"/>
      <c r="C10" s="51"/>
      <c r="D10" s="51"/>
      <c r="E10" s="52"/>
      <c r="F10" s="50">
        <v>70401380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2"/>
    </row>
    <row r="11" spans="1:21" ht="19.5" customHeight="1" x14ac:dyDescent="0.25">
      <c r="A11" s="2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1" ht="23.25" customHeight="1" x14ac:dyDescent="0.2">
      <c r="A12" s="41" t="s">
        <v>7</v>
      </c>
      <c r="B12" s="41" t="s">
        <v>27</v>
      </c>
      <c r="C12" s="41" t="s">
        <v>28</v>
      </c>
      <c r="D12" s="40" t="s">
        <v>8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 t="s">
        <v>9</v>
      </c>
      <c r="T12" s="41" t="s">
        <v>10</v>
      </c>
      <c r="U12" s="39" t="s">
        <v>29</v>
      </c>
    </row>
    <row r="13" spans="1:21" s="6" customFormat="1" ht="116.25" customHeight="1" x14ac:dyDescent="0.2">
      <c r="A13" s="41"/>
      <c r="B13" s="41"/>
      <c r="C13" s="41"/>
      <c r="D13" s="40" t="s">
        <v>11</v>
      </c>
      <c r="E13" s="40" t="s">
        <v>12</v>
      </c>
      <c r="F13" s="40" t="s">
        <v>13</v>
      </c>
      <c r="G13" s="40"/>
      <c r="H13" s="40" t="s">
        <v>14</v>
      </c>
      <c r="I13" s="40" t="s">
        <v>24</v>
      </c>
      <c r="J13" s="40"/>
      <c r="K13" s="40" t="s">
        <v>15</v>
      </c>
      <c r="L13" s="42" t="s">
        <v>38</v>
      </c>
      <c r="M13" s="44" t="s">
        <v>35</v>
      </c>
      <c r="N13" s="45"/>
      <c r="O13" s="46" t="s">
        <v>36</v>
      </c>
      <c r="P13" s="47"/>
      <c r="Q13" s="40" t="s">
        <v>16</v>
      </c>
      <c r="R13" s="40"/>
      <c r="S13" s="40"/>
      <c r="T13" s="41"/>
      <c r="U13" s="39"/>
    </row>
    <row r="14" spans="1:21" s="6" customFormat="1" ht="113.25" customHeight="1" x14ac:dyDescent="0.2">
      <c r="A14" s="41"/>
      <c r="B14" s="41"/>
      <c r="C14" s="41"/>
      <c r="D14" s="40"/>
      <c r="E14" s="40"/>
      <c r="F14" s="4" t="s">
        <v>17</v>
      </c>
      <c r="G14" s="4" t="s">
        <v>18</v>
      </c>
      <c r="H14" s="40"/>
      <c r="I14" s="4" t="s">
        <v>19</v>
      </c>
      <c r="J14" s="4" t="s">
        <v>18</v>
      </c>
      <c r="K14" s="40"/>
      <c r="L14" s="43"/>
      <c r="M14" s="20" t="s">
        <v>21</v>
      </c>
      <c r="N14" s="20" t="s">
        <v>39</v>
      </c>
      <c r="O14" s="21" t="s">
        <v>21</v>
      </c>
      <c r="P14" s="22" t="s">
        <v>40</v>
      </c>
      <c r="Q14" s="5" t="s">
        <v>20</v>
      </c>
      <c r="R14" s="5" t="s">
        <v>25</v>
      </c>
      <c r="S14" s="40"/>
      <c r="T14" s="5" t="s">
        <v>21</v>
      </c>
      <c r="U14" s="39"/>
    </row>
    <row r="15" spans="1:21" s="6" customFormat="1" ht="15.75" customHeight="1" x14ac:dyDescent="0.2">
      <c r="A15" s="7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  <c r="G15" s="8">
        <v>7</v>
      </c>
      <c r="H15" s="8">
        <v>8</v>
      </c>
      <c r="I15" s="8">
        <v>9</v>
      </c>
      <c r="J15" s="8">
        <v>10</v>
      </c>
      <c r="K15" s="8">
        <v>11</v>
      </c>
      <c r="L15" s="8">
        <v>12</v>
      </c>
      <c r="M15" s="8">
        <v>13</v>
      </c>
      <c r="N15" s="8">
        <v>14</v>
      </c>
      <c r="O15" s="8">
        <v>15</v>
      </c>
      <c r="P15" s="8">
        <v>16</v>
      </c>
      <c r="Q15" s="8">
        <v>17</v>
      </c>
      <c r="R15" s="8">
        <v>18</v>
      </c>
      <c r="S15" s="8">
        <v>19</v>
      </c>
      <c r="T15" s="8">
        <v>20</v>
      </c>
      <c r="U15" s="16">
        <v>21</v>
      </c>
    </row>
    <row r="16" spans="1:21" s="6" customFormat="1" ht="300" customHeight="1" x14ac:dyDescent="0.2">
      <c r="A16" s="56">
        <v>1</v>
      </c>
      <c r="B16" s="57" t="s">
        <v>61</v>
      </c>
      <c r="C16" s="58" t="s">
        <v>62</v>
      </c>
      <c r="D16" s="25" t="s">
        <v>63</v>
      </c>
      <c r="E16" s="59" t="s">
        <v>64</v>
      </c>
      <c r="F16" s="25">
        <v>876</v>
      </c>
      <c r="G16" s="60" t="s">
        <v>65</v>
      </c>
      <c r="H16" s="61">
        <v>1</v>
      </c>
      <c r="I16" s="25">
        <v>61</v>
      </c>
      <c r="J16" s="60" t="s">
        <v>66</v>
      </c>
      <c r="K16" s="62">
        <v>1507722.72</v>
      </c>
      <c r="L16" s="18">
        <f>K16-K16</f>
        <v>0</v>
      </c>
      <c r="M16" s="24" t="s">
        <v>22</v>
      </c>
      <c r="N16" s="24" t="str">
        <f t="shared" ref="N16" si="0">IF(M16="да",L16,"-")</f>
        <v>-</v>
      </c>
      <c r="O16" s="19" t="s">
        <v>22</v>
      </c>
      <c r="P16" s="19" t="str">
        <f t="shared" ref="P16" si="1">IF(O16="да",L16,"-")</f>
        <v>-</v>
      </c>
      <c r="Q16" s="63">
        <v>43657</v>
      </c>
      <c r="R16" s="63">
        <v>43921</v>
      </c>
      <c r="S16" s="25" t="s">
        <v>41</v>
      </c>
      <c r="T16" s="25" t="s">
        <v>22</v>
      </c>
      <c r="U16" s="17" t="s">
        <v>67</v>
      </c>
    </row>
    <row r="17" spans="1:21" s="32" customFormat="1" ht="105" customHeight="1" x14ac:dyDescent="0.2">
      <c r="A17" s="27">
        <f>A16+1</f>
        <v>2</v>
      </c>
      <c r="B17" s="33" t="s">
        <v>44</v>
      </c>
      <c r="C17" s="33" t="s">
        <v>45</v>
      </c>
      <c r="D17" s="28" t="s">
        <v>46</v>
      </c>
      <c r="E17" s="36" t="s">
        <v>47</v>
      </c>
      <c r="F17" s="36">
        <v>168</v>
      </c>
      <c r="G17" s="33" t="s">
        <v>48</v>
      </c>
      <c r="H17" s="29">
        <v>10000</v>
      </c>
      <c r="I17" s="30">
        <v>70401</v>
      </c>
      <c r="J17" s="30" t="s">
        <v>49</v>
      </c>
      <c r="K17" s="24">
        <v>15727000</v>
      </c>
      <c r="L17" s="18">
        <f>K17*0.7</f>
        <v>11008900</v>
      </c>
      <c r="M17" s="24" t="s">
        <v>50</v>
      </c>
      <c r="N17" s="24">
        <f t="shared" ref="N17:N19" si="2">IF(M17="да",L17,"-")</f>
        <v>11008900</v>
      </c>
      <c r="O17" s="19" t="s">
        <v>22</v>
      </c>
      <c r="P17" s="19" t="str">
        <f t="shared" ref="P17:P19" si="3">IF(O17="да",L17,"-")</f>
        <v>-</v>
      </c>
      <c r="Q17" s="31">
        <v>43647</v>
      </c>
      <c r="R17" s="31">
        <v>44043</v>
      </c>
      <c r="S17" s="26" t="s">
        <v>41</v>
      </c>
      <c r="T17" s="25" t="s">
        <v>22</v>
      </c>
      <c r="U17" s="17" t="s">
        <v>57</v>
      </c>
    </row>
    <row r="18" spans="1:21" s="32" customFormat="1" ht="109.5" customHeight="1" x14ac:dyDescent="0.2">
      <c r="A18" s="27">
        <f t="shared" ref="A18:A20" si="4">A17+1</f>
        <v>3</v>
      </c>
      <c r="B18" s="34"/>
      <c r="C18" s="34"/>
      <c r="D18" s="28" t="s">
        <v>51</v>
      </c>
      <c r="E18" s="37"/>
      <c r="F18" s="37"/>
      <c r="G18" s="34"/>
      <c r="H18" s="29">
        <v>5000</v>
      </c>
      <c r="I18" s="30">
        <v>70238</v>
      </c>
      <c r="J18" s="30" t="s">
        <v>52</v>
      </c>
      <c r="K18" s="24">
        <v>8000000</v>
      </c>
      <c r="L18" s="18">
        <f t="shared" ref="L18:L20" si="5">K18*0.7</f>
        <v>5600000</v>
      </c>
      <c r="M18" s="24" t="s">
        <v>50</v>
      </c>
      <c r="N18" s="24">
        <f t="shared" si="2"/>
        <v>5600000</v>
      </c>
      <c r="O18" s="19" t="s">
        <v>22</v>
      </c>
      <c r="P18" s="19" t="str">
        <f t="shared" si="3"/>
        <v>-</v>
      </c>
      <c r="Q18" s="31">
        <v>43647</v>
      </c>
      <c r="R18" s="31">
        <v>44043</v>
      </c>
      <c r="S18" s="26" t="s">
        <v>41</v>
      </c>
      <c r="T18" s="25" t="s">
        <v>22</v>
      </c>
      <c r="U18" s="17" t="s">
        <v>58</v>
      </c>
    </row>
    <row r="19" spans="1:21" s="32" customFormat="1" ht="117.75" customHeight="1" x14ac:dyDescent="0.2">
      <c r="A19" s="27">
        <f t="shared" si="4"/>
        <v>4</v>
      </c>
      <c r="B19" s="34"/>
      <c r="C19" s="34"/>
      <c r="D19" s="28" t="s">
        <v>53</v>
      </c>
      <c r="E19" s="37"/>
      <c r="F19" s="37"/>
      <c r="G19" s="34"/>
      <c r="H19" s="29">
        <v>1000</v>
      </c>
      <c r="I19" s="30">
        <v>70226</v>
      </c>
      <c r="J19" s="30" t="s">
        <v>54</v>
      </c>
      <c r="K19" s="24">
        <v>1140000</v>
      </c>
      <c r="L19" s="18">
        <f t="shared" si="5"/>
        <v>798000</v>
      </c>
      <c r="M19" s="24" t="s">
        <v>50</v>
      </c>
      <c r="N19" s="24">
        <f t="shared" si="2"/>
        <v>798000</v>
      </c>
      <c r="O19" s="19" t="s">
        <v>22</v>
      </c>
      <c r="P19" s="19" t="str">
        <f t="shared" si="3"/>
        <v>-</v>
      </c>
      <c r="Q19" s="31">
        <v>43647</v>
      </c>
      <c r="R19" s="31">
        <v>44043</v>
      </c>
      <c r="S19" s="26" t="s">
        <v>41</v>
      </c>
      <c r="T19" s="25" t="s">
        <v>22</v>
      </c>
      <c r="U19" s="17" t="s">
        <v>59</v>
      </c>
    </row>
    <row r="20" spans="1:21" s="23" customFormat="1" ht="100.5" customHeight="1" x14ac:dyDescent="0.2">
      <c r="A20" s="27">
        <f t="shared" si="4"/>
        <v>5</v>
      </c>
      <c r="B20" s="35"/>
      <c r="C20" s="35"/>
      <c r="D20" s="28" t="s">
        <v>60</v>
      </c>
      <c r="E20" s="38"/>
      <c r="F20" s="38"/>
      <c r="G20" s="35"/>
      <c r="H20" s="29">
        <v>5000</v>
      </c>
      <c r="I20" s="30">
        <v>70248</v>
      </c>
      <c r="J20" s="30" t="s">
        <v>56</v>
      </c>
      <c r="K20" s="24">
        <v>6124000</v>
      </c>
      <c r="L20" s="18">
        <f t="shared" si="5"/>
        <v>4286800</v>
      </c>
      <c r="M20" s="24" t="s">
        <v>50</v>
      </c>
      <c r="N20" s="24">
        <f t="shared" ref="N20" si="6">IF(M20="да",L20,"-")</f>
        <v>4286800</v>
      </c>
      <c r="O20" s="19" t="s">
        <v>22</v>
      </c>
      <c r="P20" s="19" t="str">
        <f t="shared" ref="P20" si="7">IF(O20="да",L20,"-")</f>
        <v>-</v>
      </c>
      <c r="Q20" s="31">
        <v>43647</v>
      </c>
      <c r="R20" s="31">
        <v>44043</v>
      </c>
      <c r="S20" s="26" t="s">
        <v>41</v>
      </c>
      <c r="T20" s="25" t="s">
        <v>22</v>
      </c>
      <c r="U20" s="17" t="s">
        <v>55</v>
      </c>
    </row>
    <row r="21" spans="1:21" s="9" customFormat="1" ht="108" customHeight="1" x14ac:dyDescent="0.25">
      <c r="A21" s="11"/>
      <c r="B21" s="12" t="s">
        <v>43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5"/>
    </row>
    <row r="22" spans="1:21" s="9" customFormat="1" ht="18" customHeight="1" x14ac:dyDescent="0.25">
      <c r="A22" s="11"/>
      <c r="B22" s="11" t="s">
        <v>33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1" s="9" customFormat="1" ht="15.75" customHeight="1" x14ac:dyDescent="0.25">
      <c r="A23" s="11"/>
      <c r="B23" s="11" t="s">
        <v>23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1" s="9" customFormat="1" ht="15.75" x14ac:dyDescent="0.25">
      <c r="A24" s="11"/>
      <c r="B24" s="11" t="s">
        <v>34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1" s="14" customForma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13"/>
    </row>
    <row r="26" spans="1:21" s="14" customFormat="1" ht="32.25" customHeight="1" x14ac:dyDescent="0.25">
      <c r="A26" s="13"/>
      <c r="B26" s="2"/>
      <c r="C26" s="2"/>
      <c r="D26" s="2"/>
      <c r="E26" s="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1:21" s="14" customFormat="1" ht="30" customHeight="1" x14ac:dyDescent="0.25">
      <c r="A27" s="13"/>
      <c r="B27" s="2"/>
      <c r="C27" s="2"/>
      <c r="D27" s="2"/>
      <c r="E27" s="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1:21" s="14" customFormat="1" ht="35.25" customHeight="1" x14ac:dyDescent="0.25">
      <c r="A28" s="13"/>
      <c r="B28" s="2"/>
      <c r="C28" s="2"/>
      <c r="D28" s="2"/>
      <c r="E28" s="2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21" s="14" customFormat="1" ht="31.5" customHeight="1" x14ac:dyDescent="0.25">
      <c r="A29" s="13"/>
      <c r="B29" s="2"/>
      <c r="C29" s="2"/>
      <c r="D29" s="2"/>
      <c r="E29" s="2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1" s="14" customFormat="1" ht="32.25" customHeight="1" x14ac:dyDescent="0.25">
      <c r="A30" s="13"/>
      <c r="B30" s="2"/>
      <c r="C30" s="2"/>
      <c r="D30" s="2"/>
      <c r="E30" s="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21" s="14" customFormat="1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1" s="14" customForma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1:21" s="14" customForma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1:21" s="14" customFormat="1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1:21" s="14" customForma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1:21" s="14" customFormat="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1:21" s="14" customForma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1:21" s="14" customFormat="1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1:21" s="14" customFormat="1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1:21" s="14" customFormat="1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spans="1:21" s="14" customFormat="1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1:21" s="14" customFormat="1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1:21" s="14" customFormat="1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1:21" s="14" customFormat="1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spans="1:21" s="14" customFormat="1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</row>
    <row r="46" spans="1:21" s="14" customFormat="1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spans="1:21" s="14" customForma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  <row r="48" spans="1:21" s="14" customFormat="1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</row>
    <row r="49" spans="1:2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:21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1:2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1:21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1:21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1:2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1:21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1:2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1:2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8" spans="1:2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</row>
    <row r="59" spans="1:2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</row>
    <row r="60" spans="1:21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</row>
    <row r="61" spans="1:2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1:2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1:2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1:2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1:2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  <row r="66" spans="1:2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</row>
    <row r="67" spans="1:2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</row>
    <row r="68" spans="1:2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</row>
    <row r="69" spans="1:2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1:2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1:2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1:2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1:21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1:21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1:21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1:21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1:21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</row>
    <row r="88" spans="1:21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1:21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1:21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</row>
    <row r="91" spans="1:21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</row>
    <row r="92" spans="1:21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</row>
    <row r="93" spans="1:21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</row>
    <row r="94" spans="1:21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</row>
    <row r="95" spans="1:21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</row>
    <row r="96" spans="1:21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</row>
    <row r="97" spans="1:21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</row>
    <row r="98" spans="1:21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</row>
    <row r="99" spans="1:21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</row>
    <row r="100" spans="1:21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</row>
    <row r="101" spans="1:21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</row>
    <row r="102" spans="1:21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</row>
    <row r="103" spans="1:21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</row>
    <row r="104" spans="1:21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1:21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</row>
    <row r="106" spans="1:21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</row>
    <row r="107" spans="1:21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</row>
    <row r="108" spans="1:21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</row>
    <row r="109" spans="1:21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</row>
    <row r="110" spans="1:21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</row>
    <row r="111" spans="1:21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</row>
    <row r="112" spans="1:21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</row>
    <row r="113" spans="1:21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</row>
    <row r="114" spans="1:21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</row>
    <row r="115" spans="1:21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</row>
    <row r="116" spans="1:21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</row>
    <row r="117" spans="1:21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</row>
    <row r="118" spans="1:21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</row>
    <row r="119" spans="1:21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</row>
    <row r="120" spans="1:21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</row>
    <row r="121" spans="1:21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</row>
    <row r="122" spans="1:21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</row>
    <row r="123" spans="1:21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</row>
    <row r="124" spans="1:21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</row>
    <row r="125" spans="1:21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</row>
    <row r="126" spans="1:21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</row>
    <row r="127" spans="1:21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</row>
    <row r="128" spans="1:21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</row>
    <row r="129" spans="1:21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</row>
    <row r="130" spans="1:21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</row>
    <row r="131" spans="1:21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</row>
    <row r="132" spans="1:21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</row>
    <row r="133" spans="1:21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</row>
    <row r="134" spans="1:21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</row>
    <row r="135" spans="1:21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</row>
    <row r="136" spans="1:21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</row>
    <row r="137" spans="1:21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</row>
    <row r="138" spans="1:21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</row>
    <row r="139" spans="1:21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</row>
    <row r="140" spans="1:21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</row>
    <row r="141" spans="1:21" x14ac:dyDescent="0.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</row>
    <row r="142" spans="1:21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</row>
    <row r="143" spans="1:21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</row>
    <row r="144" spans="1:21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</row>
    <row r="145" spans="1:21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</row>
    <row r="146" spans="1:21" x14ac:dyDescent="0.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</row>
  </sheetData>
  <mergeCells count="38">
    <mergeCell ref="D13:D14"/>
    <mergeCell ref="D12:R12"/>
    <mergeCell ref="C12:C14"/>
    <mergeCell ref="A10:E10"/>
    <mergeCell ref="A6:E6"/>
    <mergeCell ref="A8:E8"/>
    <mergeCell ref="F7:T7"/>
    <mergeCell ref="F8:T8"/>
    <mergeCell ref="F9:T9"/>
    <mergeCell ref="F6:T6"/>
    <mergeCell ref="A7:E7"/>
    <mergeCell ref="A9:E9"/>
    <mergeCell ref="B12:B14"/>
    <mergeCell ref="A12:A14"/>
    <mergeCell ref="F10:T10"/>
    <mergeCell ref="A1:T1"/>
    <mergeCell ref="A2:T2"/>
    <mergeCell ref="A4:E4"/>
    <mergeCell ref="A5:E5"/>
    <mergeCell ref="F4:T4"/>
    <mergeCell ref="F5:T5"/>
    <mergeCell ref="U12:U14"/>
    <mergeCell ref="S12:S14"/>
    <mergeCell ref="E13:E14"/>
    <mergeCell ref="K13:K14"/>
    <mergeCell ref="Q13:R13"/>
    <mergeCell ref="F13:G13"/>
    <mergeCell ref="I13:J13"/>
    <mergeCell ref="T12:T13"/>
    <mergeCell ref="L13:L14"/>
    <mergeCell ref="M13:N13"/>
    <mergeCell ref="H13:H14"/>
    <mergeCell ref="O13:P13"/>
    <mergeCell ref="B17:B20"/>
    <mergeCell ref="C17:C20"/>
    <mergeCell ref="E17:E20"/>
    <mergeCell ref="F17:F20"/>
    <mergeCell ref="G17:G20"/>
  </mergeCells>
  <phoneticPr fontId="3" type="noConversion"/>
  <hyperlinks>
    <hyperlink ref="F7" r:id="rId1"/>
  </hyperlinks>
  <printOptions horizontalCentered="1"/>
  <pageMargins left="0.15748031496062992" right="0.15748031496062992" top="0.35433070866141736" bottom="0.47244094488188981" header="0.27559055118110237" footer="0.35433070866141736"/>
  <pageSetup paperSize="9" scale="5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2019 год</vt:lpstr>
      <vt:lpstr>Лист1</vt:lpstr>
      <vt:lpstr>'2019 год'!Заголовки_для_печати</vt:lpstr>
      <vt:lpstr>'2019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Помазкова</dc:creator>
  <cp:lastModifiedBy>Помазкова</cp:lastModifiedBy>
  <cp:lastPrinted>2019-07-24T10:56:51Z</cp:lastPrinted>
  <dcterms:created xsi:type="dcterms:W3CDTF">2013-11-27T11:47:34Z</dcterms:created>
  <dcterms:modified xsi:type="dcterms:W3CDTF">2019-07-24T10:57:13Z</dcterms:modified>
</cp:coreProperties>
</file>